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16" activeTab="0"/>
  </bookViews>
  <sheets>
    <sheet name="QtrBS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<sst xmlns="http://schemas.openxmlformats.org/spreadsheetml/2006/main" count="60" uniqueCount="52">
  <si>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SHAREHOLDERS' FUNDS</t>
  </si>
  <si>
    <t>As At</t>
  </si>
  <si>
    <t>Net tangible assets per share (RM)</t>
  </si>
  <si>
    <t>End of</t>
  </si>
  <si>
    <t>Current</t>
  </si>
  <si>
    <t>Preceding Year</t>
  </si>
  <si>
    <t>Corresponding</t>
  </si>
  <si>
    <t>RM'000</t>
  </si>
  <si>
    <t>Quarter</t>
  </si>
  <si>
    <t>Taxation</t>
  </si>
  <si>
    <t>CONSOLIDATED BALANCE SHEET</t>
  </si>
  <si>
    <t>Retained Profits</t>
  </si>
  <si>
    <t>Group</t>
  </si>
  <si>
    <t>Company*</t>
  </si>
  <si>
    <t>*</t>
  </si>
  <si>
    <t>Current Assets</t>
  </si>
  <si>
    <t>Current Liabilities</t>
  </si>
  <si>
    <t>Reserves</t>
  </si>
  <si>
    <t>Deferred Taxation</t>
  </si>
  <si>
    <t>Fixed Assets</t>
  </si>
  <si>
    <t>Deferred Expenditure</t>
  </si>
  <si>
    <t>Long Term Debt</t>
  </si>
  <si>
    <t>Trade Debtors</t>
  </si>
  <si>
    <t>Other Debtors</t>
  </si>
  <si>
    <t>Cash And Bank Balances</t>
  </si>
  <si>
    <t>Trade Creditors</t>
  </si>
  <si>
    <t>Other Creditors</t>
  </si>
  <si>
    <t>Short Term Borrowings</t>
  </si>
  <si>
    <t>Share Capital</t>
  </si>
  <si>
    <t>Share Premium</t>
  </si>
  <si>
    <t>Minority Interest</t>
  </si>
  <si>
    <t>Long Term Loan</t>
  </si>
  <si>
    <t>Stocks</t>
  </si>
  <si>
    <t>Merger Deficit</t>
  </si>
  <si>
    <t>Investments In Associated Companies</t>
  </si>
  <si>
    <t>Fixed Deposits</t>
  </si>
  <si>
    <t>Asset Revaluation Reserve</t>
  </si>
  <si>
    <t>formed on 15 November 2000.</t>
  </si>
  <si>
    <t>Note</t>
  </si>
  <si>
    <t>Amount Due From Customers</t>
  </si>
  <si>
    <t>Investments</t>
  </si>
  <si>
    <t>Amount Due To Customers</t>
  </si>
  <si>
    <t>**</t>
  </si>
  <si>
    <t xml:space="preserve">The corresponding preceding year's financial position is based only on the Company's figures as the Group was only </t>
  </si>
  <si>
    <t>RM2.00</t>
  </si>
  <si>
    <t>Net Current Assets / (Liabilities)</t>
  </si>
  <si>
    <t>Reserve on Consolidation</t>
  </si>
  <si>
    <t>Amount Due From Affiliated Companies</t>
  </si>
  <si>
    <t>Amount Due To Affiliated Companies</t>
  </si>
  <si>
    <t xml:space="preserve">Hire Purchase and Lease Creditors </t>
  </si>
  <si>
    <t>Hire Purchase and Lease Creditors</t>
  </si>
  <si>
    <t>RANHILL BERHAD  ( 430537- K 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</si>
</sst>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#,##0;\(#,##0\)"/>
    <numFmt numFmtId="185" formatCode="#,##0.0;\-#,##0.0"/>
    <numFmt numFmtId="186" formatCode="0.0%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.0;\(#,##0.0\)"/>
    <numFmt numFmtId="197" formatCode="#,##0.00;\(#,##0.00\)"/>
    <numFmt numFmtId="198" formatCode="#,##0;[Red]\(#,##0\)"/>
    <numFmt numFmtId="199" formatCode="###0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  <numFmt numFmtId="204" formatCode="#,##0.000;\-#,##0.000"/>
    <numFmt numFmtId="205" formatCode="#,##0.0000;\-#,##0.0000"/>
    <numFmt numFmtId="206" formatCode="#,##0.00000;\-#,##0.00000"/>
    <numFmt numFmtId="207" formatCode="#,##0.000000;\-#,##0.000000"/>
    <numFmt numFmtId="208" formatCode="#,##0.0000000;\-#,##0.0000000"/>
    <numFmt numFmtId="209" formatCode="_ * #,##0.0_ ;_ * \-#,##0.0_ ;_ * &quot;-&quot;??_ ;_ @_ "/>
    <numFmt numFmtId="210" formatCode="_ * #,##0_ ;_ * \-#,##0_ ;_ * &quot;-&quot;??_ ;_ @_ "/>
    <numFmt numFmtId="211" formatCode="0.0"/>
    <numFmt numFmtId="212" formatCode="0.00000000"/>
  </numFmts>
  <fonts count="8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2"/>
      <name val="Helv"/>
      <family val="0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/>
    </xf>
    <xf numFmtId="181" fontId="1" fillId="0" borderId="0" xfId="15" applyNumberFormat="1" applyFont="1" applyBorder="1" applyAlignment="1">
      <alignment/>
    </xf>
    <xf numFmtId="181" fontId="1" fillId="0" borderId="1" xfId="15" applyNumberFormat="1" applyFont="1" applyBorder="1" applyAlignment="1">
      <alignment/>
    </xf>
    <xf numFmtId="181" fontId="2" fillId="0" borderId="0" xfId="15" applyNumberFormat="1" applyFont="1" applyBorder="1" applyAlignment="1">
      <alignment/>
    </xf>
    <xf numFmtId="181" fontId="1" fillId="0" borderId="0" xfId="15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 quotePrefix="1">
      <alignment horizontal="center"/>
    </xf>
    <xf numFmtId="14" fontId="2" fillId="0" borderId="0" xfId="0" applyNumberFormat="1" applyFont="1" applyBorder="1" applyAlignment="1" quotePrefix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 quotePrefix="1">
      <alignment horizontal="center" vertical="top"/>
    </xf>
    <xf numFmtId="14" fontId="2" fillId="0" borderId="0" xfId="0" applyNumberFormat="1" applyFont="1" applyFill="1" applyBorder="1" applyAlignment="1">
      <alignment horizontal="center" vertical="top"/>
    </xf>
    <xf numFmtId="181" fontId="1" fillId="0" borderId="0" xfId="15" applyNumberFormat="1" applyFont="1" applyFill="1" applyBorder="1" applyAlignment="1">
      <alignment/>
    </xf>
    <xf numFmtId="43" fontId="1" fillId="0" borderId="2" xfId="15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1" fontId="1" fillId="0" borderId="3" xfId="15" applyNumberFormat="1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/>
    </xf>
    <xf numFmtId="181" fontId="1" fillId="0" borderId="1" xfId="15" applyNumberFormat="1" applyFont="1" applyFill="1" applyBorder="1" applyAlignment="1">
      <alignment/>
    </xf>
    <xf numFmtId="181" fontId="1" fillId="0" borderId="0" xfId="15" applyNumberFormat="1" applyFont="1" applyBorder="1" applyAlignment="1">
      <alignment horizontal="right"/>
    </xf>
    <xf numFmtId="181" fontId="1" fillId="0" borderId="0" xfId="15" applyNumberFormat="1" applyFont="1" applyFill="1" applyBorder="1" applyAlignment="1">
      <alignment horizontal="right"/>
    </xf>
    <xf numFmtId="181" fontId="2" fillId="0" borderId="4" xfId="15" applyNumberFormat="1" applyFont="1" applyFill="1" applyBorder="1" applyAlignment="1">
      <alignment/>
    </xf>
    <xf numFmtId="181" fontId="1" fillId="0" borderId="3" xfId="15" applyNumberFormat="1" applyFont="1" applyFill="1" applyBorder="1" applyAlignment="1">
      <alignment horizontal="right"/>
    </xf>
    <xf numFmtId="181" fontId="2" fillId="0" borderId="4" xfId="15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top"/>
    </xf>
    <xf numFmtId="0" fontId="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nsol11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="75" zoomScaleNormal="75" workbookViewId="0" topLeftCell="A1">
      <pane xSplit="7" ySplit="8" topLeftCell="H40" activePane="bottomRight" state="frozen"/>
      <selection pane="topLeft" activeCell="A1" sqref="A1"/>
      <selection pane="topRight" activeCell="H1" sqref="H1"/>
      <selection pane="bottomLeft" activeCell="A9" sqref="A9"/>
      <selection pane="bottomRight" activeCell="E5" sqref="E5"/>
    </sheetView>
  </sheetViews>
  <sheetFormatPr defaultColWidth="9.140625" defaultRowHeight="12.75"/>
  <cols>
    <col min="1" max="1" width="2.8515625" style="2" customWidth="1"/>
    <col min="2" max="2" width="1.8515625" style="2" customWidth="1"/>
    <col min="3" max="3" width="5.7109375" style="2" customWidth="1"/>
    <col min="4" max="4" width="15.8515625" style="2" customWidth="1"/>
    <col min="5" max="5" width="7.8515625" style="2" customWidth="1"/>
    <col min="6" max="6" width="15.7109375" style="2" customWidth="1"/>
    <col min="7" max="7" width="4.7109375" style="11" customWidth="1"/>
    <col min="8" max="8" width="1.57421875" style="2" customWidth="1"/>
    <col min="9" max="9" width="18.8515625" style="24" customWidth="1"/>
    <col min="10" max="10" width="1.1484375" style="12" customWidth="1"/>
    <col min="11" max="11" width="18.8515625" style="12" customWidth="1"/>
    <col min="12" max="16384" width="5.7109375" style="2" customWidth="1"/>
  </cols>
  <sheetData>
    <row r="1" ht="15.75">
      <c r="A1" s="40" t="s">
        <v>51</v>
      </c>
    </row>
    <row r="2" spans="1:11" ht="15">
      <c r="A2" s="8" t="s">
        <v>10</v>
      </c>
      <c r="B2" s="9"/>
      <c r="C2" s="9"/>
      <c r="D2" s="9"/>
      <c r="E2" s="9"/>
      <c r="F2" s="9"/>
      <c r="G2" s="14"/>
      <c r="H2" s="9"/>
      <c r="I2" s="30" t="s">
        <v>12</v>
      </c>
      <c r="J2" s="32"/>
      <c r="K2" s="31" t="s">
        <v>13</v>
      </c>
    </row>
    <row r="3" spans="1:11" ht="15">
      <c r="A3" s="8"/>
      <c r="B3" s="9"/>
      <c r="C3" s="9"/>
      <c r="D3" s="9"/>
      <c r="E3" s="9"/>
      <c r="F3" s="9"/>
      <c r="G3" s="14"/>
      <c r="H3" s="9"/>
      <c r="I3" s="18" t="s">
        <v>1</v>
      </c>
      <c r="J3" s="13"/>
      <c r="K3" s="7" t="s">
        <v>1</v>
      </c>
    </row>
    <row r="4" spans="1:11" ht="15">
      <c r="A4" s="8"/>
      <c r="B4" s="9"/>
      <c r="C4" s="9"/>
      <c r="D4" s="9"/>
      <c r="E4" s="9"/>
      <c r="F4" s="9"/>
      <c r="G4" s="14"/>
      <c r="H4" s="9"/>
      <c r="I4" s="18" t="s">
        <v>3</v>
      </c>
      <c r="J4" s="13"/>
      <c r="K4" s="7" t="s">
        <v>5</v>
      </c>
    </row>
    <row r="5" spans="1:11" ht="15">
      <c r="A5" s="8"/>
      <c r="B5" s="9"/>
      <c r="C5" s="9"/>
      <c r="D5" s="9"/>
      <c r="E5" s="9"/>
      <c r="F5" s="9"/>
      <c r="G5" s="14"/>
      <c r="H5" s="9"/>
      <c r="I5" s="19" t="s">
        <v>4</v>
      </c>
      <c r="J5" s="13"/>
      <c r="K5" s="7" t="s">
        <v>6</v>
      </c>
    </row>
    <row r="6" spans="1:11" ht="15">
      <c r="A6" s="8"/>
      <c r="B6" s="9"/>
      <c r="C6" s="9"/>
      <c r="D6" s="9"/>
      <c r="E6" s="9"/>
      <c r="F6" s="9"/>
      <c r="G6" s="14"/>
      <c r="H6" s="9"/>
      <c r="I6" s="19" t="s">
        <v>8</v>
      </c>
      <c r="J6" s="13"/>
      <c r="K6" s="19" t="s">
        <v>8</v>
      </c>
    </row>
    <row r="7" spans="1:11" ht="15">
      <c r="A7" s="8"/>
      <c r="B7" s="9"/>
      <c r="C7" s="9"/>
      <c r="D7" s="9"/>
      <c r="E7" s="9"/>
      <c r="F7" s="9"/>
      <c r="G7" s="39" t="s">
        <v>38</v>
      </c>
      <c r="H7" s="9"/>
      <c r="I7" s="20">
        <v>36891</v>
      </c>
      <c r="J7" s="13"/>
      <c r="K7" s="16">
        <v>36525</v>
      </c>
    </row>
    <row r="8" spans="1:11" ht="15">
      <c r="A8" s="8"/>
      <c r="B8" s="9"/>
      <c r="C8" s="9"/>
      <c r="D8" s="9"/>
      <c r="E8" s="9"/>
      <c r="F8" s="9"/>
      <c r="G8" s="14"/>
      <c r="H8" s="9"/>
      <c r="I8" s="21" t="s">
        <v>7</v>
      </c>
      <c r="J8" s="13"/>
      <c r="K8" s="7" t="s">
        <v>7</v>
      </c>
    </row>
    <row r="9" spans="1:11" ht="14.25">
      <c r="A9" s="1"/>
      <c r="B9" s="2" t="s">
        <v>19</v>
      </c>
      <c r="I9" s="22">
        <v>25642</v>
      </c>
      <c r="J9" s="3"/>
      <c r="K9" s="3">
        <v>0</v>
      </c>
    </row>
    <row r="10" spans="9:11" ht="8.25" customHeight="1">
      <c r="I10" s="22"/>
      <c r="J10" s="3"/>
      <c r="K10" s="3"/>
    </row>
    <row r="11" spans="1:11" ht="14.25">
      <c r="A11" s="1"/>
      <c r="B11" s="2" t="s">
        <v>34</v>
      </c>
      <c r="I11" s="22">
        <v>1851</v>
      </c>
      <c r="J11" s="3"/>
      <c r="K11" s="3">
        <v>0</v>
      </c>
    </row>
    <row r="12" spans="9:11" ht="8.25" customHeight="1">
      <c r="I12" s="22"/>
      <c r="J12" s="3"/>
      <c r="K12" s="3"/>
    </row>
    <row r="13" spans="2:11" ht="14.25">
      <c r="B13" s="2" t="s">
        <v>40</v>
      </c>
      <c r="I13" s="22">
        <v>34</v>
      </c>
      <c r="J13" s="3"/>
      <c r="K13" s="3">
        <v>0</v>
      </c>
    </row>
    <row r="14" spans="9:11" ht="8.25" customHeight="1">
      <c r="I14" s="22"/>
      <c r="J14" s="3"/>
      <c r="K14" s="3"/>
    </row>
    <row r="15" spans="2:11" ht="14.25">
      <c r="B15" s="2" t="s">
        <v>21</v>
      </c>
      <c r="I15" s="22">
        <v>69965</v>
      </c>
      <c r="J15" s="3"/>
      <c r="K15" s="3">
        <v>0</v>
      </c>
    </row>
    <row r="16" spans="9:11" ht="8.25" customHeight="1">
      <c r="I16" s="22"/>
      <c r="J16" s="3"/>
      <c r="K16" s="3"/>
    </row>
    <row r="17" spans="1:11" ht="14.25">
      <c r="A17" s="1"/>
      <c r="B17" s="2" t="s">
        <v>20</v>
      </c>
      <c r="G17" s="15">
        <v>23</v>
      </c>
      <c r="I17" s="22">
        <v>1298</v>
      </c>
      <c r="J17" s="3"/>
      <c r="K17" s="3">
        <v>190</v>
      </c>
    </row>
    <row r="18" spans="7:11" ht="14.25">
      <c r="G18" s="15"/>
      <c r="I18" s="22"/>
      <c r="J18" s="3"/>
      <c r="K18" s="3"/>
    </row>
    <row r="19" spans="1:11" ht="14.25">
      <c r="A19" s="1"/>
      <c r="B19" s="2" t="s">
        <v>15</v>
      </c>
      <c r="I19" s="22"/>
      <c r="J19" s="3"/>
      <c r="K19" s="3"/>
    </row>
    <row r="20" spans="9:11" ht="8.25" customHeight="1">
      <c r="I20" s="22"/>
      <c r="J20" s="3"/>
      <c r="K20" s="3"/>
    </row>
    <row r="21" spans="3:11" ht="14.25">
      <c r="C21" s="2" t="s">
        <v>39</v>
      </c>
      <c r="I21" s="22">
        <f>8307-1191</f>
        <v>7116</v>
      </c>
      <c r="J21" s="3"/>
      <c r="K21" s="3">
        <v>0</v>
      </c>
    </row>
    <row r="22" spans="3:11" ht="14.25">
      <c r="C22" s="2" t="s">
        <v>32</v>
      </c>
      <c r="I22" s="22">
        <v>257</v>
      </c>
      <c r="J22" s="3"/>
      <c r="K22" s="3">
        <v>0</v>
      </c>
    </row>
    <row r="23" spans="1:11" ht="14.25">
      <c r="A23" s="1"/>
      <c r="C23" s="2" t="s">
        <v>22</v>
      </c>
      <c r="G23" s="15"/>
      <c r="I23" s="22">
        <f>107069-8759.6</f>
        <v>98309.4</v>
      </c>
      <c r="J23" s="3"/>
      <c r="K23" s="3">
        <v>0</v>
      </c>
    </row>
    <row r="24" spans="3:11" ht="14.25">
      <c r="C24" s="2" t="s">
        <v>23</v>
      </c>
      <c r="I24" s="22">
        <f>1718+1584</f>
        <v>3302</v>
      </c>
      <c r="J24" s="3"/>
      <c r="K24" s="3">
        <v>0</v>
      </c>
    </row>
    <row r="25" spans="3:11" ht="14.25">
      <c r="C25" s="2" t="s">
        <v>47</v>
      </c>
      <c r="I25" s="22">
        <f>36947+8759.6</f>
        <v>45706.6</v>
      </c>
      <c r="J25" s="3"/>
      <c r="K25" s="3">
        <v>0</v>
      </c>
    </row>
    <row r="26" spans="2:11" ht="14.25">
      <c r="B26" s="17"/>
      <c r="C26" s="17" t="s">
        <v>35</v>
      </c>
      <c r="D26" s="17"/>
      <c r="E26" s="17"/>
      <c r="I26" s="22">
        <v>7959</v>
      </c>
      <c r="J26" s="3"/>
      <c r="K26" s="3">
        <v>0</v>
      </c>
    </row>
    <row r="27" spans="3:11" ht="14.25">
      <c r="C27" s="2" t="s">
        <v>24</v>
      </c>
      <c r="I27" s="22">
        <v>4033</v>
      </c>
      <c r="J27" s="3"/>
      <c r="K27" s="34" t="s">
        <v>42</v>
      </c>
    </row>
    <row r="28" spans="9:11" ht="14.25">
      <c r="I28" s="22"/>
      <c r="J28" s="3"/>
      <c r="K28" s="3"/>
    </row>
    <row r="29" spans="9:11" ht="14.25">
      <c r="I29" s="25">
        <f>SUM(I21:I28)</f>
        <v>166683</v>
      </c>
      <c r="J29" s="3"/>
      <c r="K29" s="37">
        <f>SUM(K21:K28)</f>
        <v>0</v>
      </c>
    </row>
    <row r="30" spans="2:11" ht="14.25">
      <c r="B30" s="2" t="s">
        <v>16</v>
      </c>
      <c r="C30" s="10"/>
      <c r="I30" s="22"/>
      <c r="J30" s="3"/>
      <c r="K30" s="3"/>
    </row>
    <row r="31" spans="9:11" ht="7.5" customHeight="1">
      <c r="I31" s="22"/>
      <c r="J31" s="3"/>
      <c r="K31" s="3"/>
    </row>
    <row r="32" spans="3:11" ht="14.25">
      <c r="C32" s="2" t="s">
        <v>41</v>
      </c>
      <c r="I32" s="22">
        <f>11734-3333-1191</f>
        <v>7210</v>
      </c>
      <c r="J32" s="3"/>
      <c r="K32" s="3">
        <v>0</v>
      </c>
    </row>
    <row r="33" spans="1:11" ht="14.25">
      <c r="A33" s="1"/>
      <c r="C33" s="2" t="s">
        <v>25</v>
      </c>
      <c r="G33" s="15"/>
      <c r="I33" s="22">
        <f>31372+19090+4333</f>
        <v>54795</v>
      </c>
      <c r="J33" s="3"/>
      <c r="K33" s="3">
        <v>0</v>
      </c>
    </row>
    <row r="34" spans="3:11" ht="14.25">
      <c r="C34" s="2" t="s">
        <v>26</v>
      </c>
      <c r="I34" s="22">
        <f>34202-19090-705+3333-4333</f>
        <v>13407</v>
      </c>
      <c r="J34" s="3"/>
      <c r="K34" s="3">
        <v>1</v>
      </c>
    </row>
    <row r="35" spans="3:11" ht="14.25">
      <c r="C35" s="2" t="s">
        <v>48</v>
      </c>
      <c r="I35" s="22">
        <v>1983</v>
      </c>
      <c r="J35" s="3"/>
      <c r="K35" s="3">
        <v>189</v>
      </c>
    </row>
    <row r="36" spans="3:11" ht="14.25">
      <c r="C36" s="2" t="s">
        <v>27</v>
      </c>
      <c r="G36" s="11">
        <v>11</v>
      </c>
      <c r="I36" s="22">
        <f>6384+1559</f>
        <v>7943</v>
      </c>
      <c r="J36" s="3"/>
      <c r="K36" s="3">
        <v>0</v>
      </c>
    </row>
    <row r="37" spans="3:11" ht="14.25">
      <c r="C37" s="2" t="s">
        <v>49</v>
      </c>
      <c r="G37" s="11">
        <v>11</v>
      </c>
      <c r="I37" s="22">
        <v>758</v>
      </c>
      <c r="J37" s="3"/>
      <c r="K37" s="3"/>
    </row>
    <row r="38" spans="3:11" ht="14.25">
      <c r="C38" s="2" t="s">
        <v>9</v>
      </c>
      <c r="I38" s="22">
        <v>6395</v>
      </c>
      <c r="J38" s="3"/>
      <c r="K38" s="3">
        <v>0</v>
      </c>
    </row>
    <row r="39" spans="3:11" ht="14.25">
      <c r="C39" s="10"/>
      <c r="G39" s="15"/>
      <c r="I39" s="22"/>
      <c r="J39" s="3"/>
      <c r="K39" s="3"/>
    </row>
    <row r="40" spans="3:11" ht="14.25">
      <c r="C40" s="10"/>
      <c r="I40" s="25">
        <f>SUM(I32:I39)</f>
        <v>92491</v>
      </c>
      <c r="J40" s="3"/>
      <c r="K40" s="25">
        <f>SUM(K33:K39)</f>
        <v>190</v>
      </c>
    </row>
    <row r="41" spans="3:11" ht="14.25" hidden="1">
      <c r="C41" s="10"/>
      <c r="I41" s="22"/>
      <c r="J41" s="3"/>
      <c r="K41" s="3"/>
    </row>
    <row r="42" spans="9:11" ht="14.25">
      <c r="I42" s="22"/>
      <c r="J42" s="3"/>
      <c r="K42" s="3"/>
    </row>
    <row r="43" spans="2:11" ht="14.25">
      <c r="B43" s="2" t="s">
        <v>45</v>
      </c>
      <c r="I43" s="22">
        <v>74192</v>
      </c>
      <c r="J43" s="3"/>
      <c r="K43" s="35">
        <f>K29-K40</f>
        <v>-190</v>
      </c>
    </row>
    <row r="44" spans="9:11" ht="8.25" customHeight="1">
      <c r="I44" s="22"/>
      <c r="J44" s="3"/>
      <c r="K44" s="34"/>
    </row>
    <row r="45" spans="9:11" ht="15.75" thickBot="1">
      <c r="I45" s="36">
        <f>SUM(I9:I18)+I43</f>
        <v>172982</v>
      </c>
      <c r="J45" s="5"/>
      <c r="K45" s="38" t="s">
        <v>42</v>
      </c>
    </row>
    <row r="46" spans="9:11" ht="15" thickTop="1">
      <c r="I46" s="22"/>
      <c r="J46" s="3"/>
      <c r="K46" s="3"/>
    </row>
    <row r="47" spans="2:11" ht="14.25">
      <c r="B47" s="28" t="s">
        <v>28</v>
      </c>
      <c r="C47" s="28"/>
      <c r="G47" s="15"/>
      <c r="I47" s="22">
        <v>64374</v>
      </c>
      <c r="J47" s="3"/>
      <c r="K47" s="34" t="s">
        <v>42</v>
      </c>
    </row>
    <row r="48" spans="2:11" ht="14.25">
      <c r="B48" s="28" t="s">
        <v>17</v>
      </c>
      <c r="C48" s="29"/>
      <c r="I48" s="22"/>
      <c r="J48" s="3"/>
      <c r="K48" s="3"/>
    </row>
    <row r="49" spans="2:11" ht="14.25">
      <c r="B49" s="28"/>
      <c r="C49" s="28" t="s">
        <v>29</v>
      </c>
      <c r="I49" s="22">
        <v>402</v>
      </c>
      <c r="J49" s="3"/>
      <c r="K49" s="3">
        <v>0</v>
      </c>
    </row>
    <row r="50" spans="2:11" ht="14.25">
      <c r="B50" s="28"/>
      <c r="C50" s="28" t="s">
        <v>46</v>
      </c>
      <c r="I50" s="22">
        <v>2655</v>
      </c>
      <c r="J50" s="3"/>
      <c r="K50" s="3">
        <v>0</v>
      </c>
    </row>
    <row r="51" spans="2:11" ht="14.25">
      <c r="B51" s="28"/>
      <c r="C51" s="28" t="s">
        <v>36</v>
      </c>
      <c r="I51" s="22">
        <v>2434</v>
      </c>
      <c r="J51" s="3"/>
      <c r="K51" s="3"/>
    </row>
    <row r="52" spans="2:11" ht="14.25">
      <c r="B52" s="28"/>
      <c r="C52" s="28" t="s">
        <v>11</v>
      </c>
      <c r="I52" s="22">
        <v>56593</v>
      </c>
      <c r="J52" s="3"/>
      <c r="K52" s="3">
        <v>0</v>
      </c>
    </row>
    <row r="53" spans="2:11" ht="14.25">
      <c r="B53" s="28"/>
      <c r="C53" s="28" t="s">
        <v>33</v>
      </c>
      <c r="I53" s="22">
        <v>-32718</v>
      </c>
      <c r="J53" s="3"/>
      <c r="K53" s="3">
        <v>0</v>
      </c>
    </row>
    <row r="54" spans="9:11" ht="8.25" customHeight="1">
      <c r="I54" s="33"/>
      <c r="J54" s="3"/>
      <c r="K54" s="4"/>
    </row>
    <row r="55" spans="2:11" ht="14.25">
      <c r="B55" s="2" t="s">
        <v>0</v>
      </c>
      <c r="C55" s="28"/>
      <c r="I55" s="22">
        <f>SUM(I47:I54)</f>
        <v>93740</v>
      </c>
      <c r="J55" s="3"/>
      <c r="K55" s="35" t="s">
        <v>42</v>
      </c>
    </row>
    <row r="56" spans="3:11" ht="14.25">
      <c r="C56" s="28"/>
      <c r="I56" s="22"/>
      <c r="J56" s="3"/>
      <c r="K56" s="22"/>
    </row>
    <row r="57" spans="2:11" ht="14.25">
      <c r="B57" s="28" t="s">
        <v>30</v>
      </c>
      <c r="C57" s="28"/>
      <c r="I57" s="22">
        <v>4882</v>
      </c>
      <c r="K57" s="3">
        <v>0</v>
      </c>
    </row>
    <row r="58" spans="1:11" ht="14.25">
      <c r="A58" s="1"/>
      <c r="B58" s="28" t="s">
        <v>31</v>
      </c>
      <c r="C58" s="28"/>
      <c r="G58" s="11">
        <v>11</v>
      </c>
      <c r="I58" s="22">
        <f>73820-1559</f>
        <v>72261</v>
      </c>
      <c r="J58" s="3"/>
      <c r="K58" s="3">
        <v>0</v>
      </c>
    </row>
    <row r="59" spans="1:11" ht="14.25">
      <c r="A59" s="1"/>
      <c r="B59" s="28" t="s">
        <v>50</v>
      </c>
      <c r="C59" s="28"/>
      <c r="G59" s="11">
        <v>11</v>
      </c>
      <c r="I59" s="22">
        <f>790-53</f>
        <v>737</v>
      </c>
      <c r="J59" s="3"/>
      <c r="K59" s="3">
        <v>0</v>
      </c>
    </row>
    <row r="60" spans="1:11" ht="14.25">
      <c r="A60" s="1"/>
      <c r="B60" s="28" t="s">
        <v>18</v>
      </c>
      <c r="C60" s="28"/>
      <c r="I60" s="6">
        <v>1362</v>
      </c>
      <c r="J60" s="2"/>
      <c r="K60" s="6">
        <v>0</v>
      </c>
    </row>
    <row r="61" spans="1:11" ht="14.25">
      <c r="A61" s="1"/>
      <c r="B61" s="27"/>
      <c r="C61" s="27"/>
      <c r="I61" s="2"/>
      <c r="J61" s="2"/>
      <c r="K61" s="6"/>
    </row>
    <row r="62" spans="1:11" ht="15.75" thickBot="1">
      <c r="A62" s="1"/>
      <c r="I62" s="36">
        <f>SUM(I55:I60)</f>
        <v>172982</v>
      </c>
      <c r="J62" s="5"/>
      <c r="K62" s="38" t="s">
        <v>42</v>
      </c>
    </row>
    <row r="63" spans="9:11" ht="15" thickTop="1">
      <c r="I63" s="22"/>
      <c r="J63" s="3"/>
      <c r="K63" s="3"/>
    </row>
    <row r="64" spans="1:11" ht="15" thickBot="1">
      <c r="A64" s="1"/>
      <c r="B64" s="2" t="s">
        <v>2</v>
      </c>
      <c r="I64" s="23">
        <f>(I55-I17)/I47</f>
        <v>1.4360145400316897</v>
      </c>
      <c r="J64" s="3"/>
      <c r="K64" s="23">
        <f>-(190*1000)/2</f>
        <v>-95000</v>
      </c>
    </row>
    <row r="65" spans="9:11" ht="15" thickTop="1">
      <c r="I65" s="22"/>
      <c r="J65" s="3"/>
      <c r="K65" s="3"/>
    </row>
    <row r="66" spans="1:11" ht="14.25">
      <c r="A66" s="26" t="s">
        <v>14</v>
      </c>
      <c r="B66" s="26" t="s">
        <v>43</v>
      </c>
      <c r="I66" s="22"/>
      <c r="J66" s="3"/>
      <c r="K66" s="3"/>
    </row>
    <row r="67" spans="1:11" ht="14.25">
      <c r="A67" s="26"/>
      <c r="B67" s="26" t="s">
        <v>37</v>
      </c>
      <c r="I67" s="22"/>
      <c r="J67" s="3"/>
      <c r="K67" s="3"/>
    </row>
    <row r="68" spans="1:11" ht="14.25">
      <c r="A68" s="26"/>
      <c r="B68" s="26"/>
      <c r="I68" s="22"/>
      <c r="J68" s="3"/>
      <c r="K68" s="3"/>
    </row>
    <row r="69" spans="1:2" ht="14.25">
      <c r="A69" s="26" t="s">
        <v>42</v>
      </c>
      <c r="B69" s="26" t="s">
        <v>44</v>
      </c>
    </row>
    <row r="70" spans="1:11" ht="14.25">
      <c r="A70" s="26"/>
      <c r="B70" s="26"/>
      <c r="I70" s="22"/>
      <c r="J70" s="3"/>
      <c r="K70" s="3"/>
    </row>
    <row r="71" spans="9:11" ht="14.25">
      <c r="I71" s="22"/>
      <c r="J71" s="3"/>
      <c r="K71" s="3"/>
    </row>
    <row r="72" spans="9:11" ht="14.25">
      <c r="I72" s="22"/>
      <c r="J72" s="3"/>
      <c r="K72" s="3"/>
    </row>
    <row r="73" spans="9:11" ht="14.25">
      <c r="I73" s="22"/>
      <c r="J73" s="3"/>
      <c r="K73" s="3"/>
    </row>
    <row r="74" spans="9:11" ht="14.25">
      <c r="I74" s="22"/>
      <c r="J74" s="3"/>
      <c r="K74" s="3"/>
    </row>
    <row r="75" spans="9:11" ht="14.25">
      <c r="I75" s="22"/>
      <c r="J75" s="3"/>
      <c r="K75" s="3"/>
    </row>
    <row r="76" spans="9:11" ht="14.25">
      <c r="I76" s="22"/>
      <c r="J76" s="3"/>
      <c r="K76" s="3"/>
    </row>
    <row r="77" spans="9:11" ht="14.25">
      <c r="I77" s="22"/>
      <c r="J77" s="3"/>
      <c r="K77" s="3"/>
    </row>
    <row r="78" spans="9:11" ht="14.25">
      <c r="I78" s="22"/>
      <c r="J78" s="3"/>
      <c r="K78" s="3"/>
    </row>
    <row r="79" spans="9:11" ht="14.25">
      <c r="I79" s="22"/>
      <c r="J79" s="3"/>
      <c r="K79" s="3"/>
    </row>
    <row r="80" spans="9:11" ht="14.25">
      <c r="I80" s="22"/>
      <c r="J80" s="3"/>
      <c r="K80" s="3"/>
    </row>
    <row r="81" spans="9:11" ht="14.25">
      <c r="I81" s="22"/>
      <c r="J81" s="3"/>
      <c r="K81" s="3"/>
    </row>
    <row r="82" spans="9:11" ht="14.25">
      <c r="I82" s="22"/>
      <c r="J82" s="3"/>
      <c r="K82" s="3"/>
    </row>
    <row r="83" spans="9:11" ht="14.25">
      <c r="I83" s="22"/>
      <c r="J83" s="3"/>
      <c r="K83" s="3"/>
    </row>
    <row r="84" spans="9:11" ht="14.25">
      <c r="I84" s="22"/>
      <c r="J84" s="3"/>
      <c r="K84" s="3"/>
    </row>
    <row r="85" spans="9:11" ht="14.25">
      <c r="I85" s="22"/>
      <c r="J85" s="3"/>
      <c r="K85" s="3"/>
    </row>
    <row r="86" spans="9:11" ht="14.25">
      <c r="I86" s="22"/>
      <c r="J86" s="3"/>
      <c r="K86" s="3"/>
    </row>
    <row r="87" spans="9:11" ht="14.25">
      <c r="I87" s="22"/>
      <c r="J87" s="3"/>
      <c r="K87" s="3"/>
    </row>
    <row r="88" spans="9:11" ht="14.25">
      <c r="I88" s="22"/>
      <c r="J88" s="3"/>
      <c r="K88" s="3"/>
    </row>
    <row r="89" spans="9:11" ht="14.25">
      <c r="I89" s="22"/>
      <c r="J89" s="3"/>
      <c r="K89" s="3"/>
    </row>
    <row r="90" spans="9:11" ht="14.25">
      <c r="I90" s="22"/>
      <c r="J90" s="3"/>
      <c r="K90" s="3"/>
    </row>
    <row r="91" spans="9:11" ht="14.25">
      <c r="I91" s="22"/>
      <c r="J91" s="3"/>
      <c r="K91" s="3"/>
    </row>
    <row r="92" spans="9:11" ht="14.25">
      <c r="I92" s="22"/>
      <c r="J92" s="3"/>
      <c r="K92" s="3"/>
    </row>
    <row r="93" spans="9:11" ht="14.25">
      <c r="I93" s="22"/>
      <c r="J93" s="3"/>
      <c r="K93" s="3"/>
    </row>
    <row r="94" spans="9:11" ht="14.25">
      <c r="I94" s="22"/>
      <c r="J94" s="3"/>
      <c r="K94" s="3"/>
    </row>
    <row r="95" spans="9:11" ht="14.25">
      <c r="I95" s="22"/>
      <c r="J95" s="3"/>
      <c r="K95" s="3"/>
    </row>
  </sheetData>
  <printOptions horizontalCentered="1"/>
  <pageMargins left="0.61" right="0.31496062992125984" top="0.51" bottom="0.5118110236220472" header="0.2362204724409449" footer="0.1968503937007874"/>
  <pageSetup horizontalDpi="600" verticalDpi="600" orientation="portrait" paperSize="9" scale="80" r:id="rId1"/>
  <headerFooter alignWithMargins="0">
    <oddFooter>&amp;R
Ranhill-qtr report(RANHILL &amp;A&amp;D&amp;T
</oddFooter>
  </headerFooter>
  <rowBreaks count="1" manualBreakCount="1">
    <brk id="6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Group Finance</dc:creator>
  <cp:keywords/>
  <dc:description/>
  <cp:lastModifiedBy>Doreen</cp:lastModifiedBy>
  <cp:lastPrinted>2001-02-27T10:31:08Z</cp:lastPrinted>
  <dcterms:created xsi:type="dcterms:W3CDTF">1999-05-18T00:37:04Z</dcterms:created>
  <dcterms:modified xsi:type="dcterms:W3CDTF">2001-01-21T15:20:34Z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